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1.2018" sheetId="1" r:id="rId1"/>
  </sheets>
  <definedNames>
    <definedName name="_xlnm.Print_Area" localSheetId="0">'01.01.2018'!$A$1:$AE$95</definedName>
  </definedNames>
  <calcPr fullCalcOnLoad="1"/>
</workbook>
</file>

<file path=xl/sharedStrings.xml><?xml version="1.0" encoding="utf-8"?>
<sst xmlns="http://schemas.openxmlformats.org/spreadsheetml/2006/main" count="93" uniqueCount="69">
  <si>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 2018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</si>
  <si>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</si>
  <si>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</si>
  <si>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</si>
  <si>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</si>
  <si>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</si>
  <si>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</si>
  <si>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</si>
  <si>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</si>
  <si>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</si>
  <si>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</si>
  <si>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</si>
  <si>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rPr>
        <sz val="20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</si>
  <si>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</si>
  <si>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rPr>
        <sz val="20"/>
        <rFont val="Times New Roman"/>
        <family val="1"/>
      </rP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</si>
  <si>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</si>
  <si>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</si>
  <si>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</si>
  <si>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</si>
  <si>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</si>
  <si>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</si>
  <si>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</si>
  <si>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</si>
  <si>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</si>
  <si>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</si>
  <si>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</si>
  <si>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</si>
  <si>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</si>
  <si>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</si>
  <si>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</si>
  <si>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</si>
  <si>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</si>
  <si>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12.12.2016 г.,№ 0124300016416000140-0020452-01</t>
  </si>
  <si>
    <t>ПАО «Совкомбанк»</t>
  </si>
  <si>
    <t>Покрытие дефицита бюджета</t>
  </si>
  <si>
    <t>Итого по 2.1</t>
  </si>
  <si>
    <t>2.2</t>
  </si>
  <si>
    <t>12.12.2016 г.,№ 0124300016416000139-002045201</t>
  </si>
  <si>
    <t>Итого по 2.2</t>
  </si>
  <si>
    <t>2.3</t>
  </si>
  <si>
    <t>23.10.2017г.№0124300016417000083-0020452-03</t>
  </si>
  <si>
    <t>Банк «Йошкар-Ола» (ПАО)</t>
  </si>
  <si>
    <t>Итого по 2.3</t>
  </si>
  <si>
    <t>2.4</t>
  </si>
  <si>
    <t>23.10.2017 г.№0124300016417000082-0020452-01</t>
  </si>
  <si>
    <t>Итого по 2.4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</si>
  <si>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</si>
  <si>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</si>
  <si>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</si>
  <si>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</si>
  <si>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</si>
  <si>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</si>
  <si>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</si>
  <si>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</si>
  <si>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</si>
  <si>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</si>
  <si>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</si>
  <si>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</si>
  <si>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</si>
  <si>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</si>
  <si>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</si>
  <si>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(О.М.Поликарпова)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</si>
  <si>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</si>
  <si>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</si>
  <si>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</si>
  <si>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33900,0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</si>
  <si>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8606,3 тыс.р. 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</si>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</sst>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"/>
    <numFmt numFmtId="166" formatCode="MM/DD/YYYY"/>
    <numFmt numFmtId="167" formatCode="MM/DD/YY;@"/>
    <numFmt numFmtId="168" formatCode="#,##0.00"/>
    <numFmt numFmtId="169" formatCode="@"/>
    <numFmt numFmtId="170" formatCode="MM/DD/YY"/>
    <numFmt numFmtId="171" formatCode="#,#00.00"/>
    <numFmt numFmtId="172" formatCode="#,#00.00;[RED]\-#,#00.00"/>
    <numFmt numFmtId="173" formatCode="#,##0"/>
    <numFmt numFmtId="174" formatCode="0"/>
    <numFmt numFmtId="175" formatCode="#,##0.00&quot;р.&quot;;[RED]#,##0.00&quot;р.&quot;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4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2" xfId="0" applyFont="1" applyFill="1" applyBorder="1" applyAlignment="1">
      <alignment/>
    </xf>
    <xf numFmtId="164" fontId="19" fillId="0" borderId="3" xfId="0" applyFont="1" applyFill="1" applyBorder="1" applyAlignment="1">
      <alignment/>
    </xf>
    <xf numFmtId="164" fontId="19" fillId="0" borderId="4" xfId="0" applyFont="1" applyFill="1" applyBorder="1" applyAlignment="1">
      <alignment horizontal="center"/>
    </xf>
    <xf numFmtId="164" fontId="19" fillId="0" borderId="5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/>
    </xf>
    <xf numFmtId="164" fontId="19" fillId="0" borderId="7" xfId="0" applyFont="1" applyFill="1" applyBorder="1" applyAlignment="1">
      <alignment horizontal="center"/>
    </xf>
    <xf numFmtId="164" fontId="19" fillId="0" borderId="8" xfId="0" applyFont="1" applyFill="1" applyBorder="1" applyAlignment="1">
      <alignment horizontal="center"/>
    </xf>
    <xf numFmtId="164" fontId="20" fillId="0" borderId="9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20" fillId="0" borderId="4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textRotation="90" wrapText="1"/>
    </xf>
    <xf numFmtId="165" fontId="20" fillId="0" borderId="5" xfId="0" applyNumberFormat="1" applyFont="1" applyFill="1" applyBorder="1" applyAlignment="1">
      <alignment horizontal="center" vertical="center" textRotation="90" wrapText="1"/>
    </xf>
    <xf numFmtId="164" fontId="20" fillId="0" borderId="6" xfId="0" applyFont="1" applyFill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23" fillId="0" borderId="19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19" fillId="0" borderId="20" xfId="0" applyFont="1" applyFill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19" fillId="0" borderId="22" xfId="0" applyFont="1" applyFill="1" applyBorder="1" applyAlignment="1">
      <alignment/>
    </xf>
    <xf numFmtId="167" fontId="19" fillId="0" borderId="22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3" xfId="0" applyNumberFormat="1" applyFont="1" applyFill="1" applyBorder="1" applyAlignment="1">
      <alignment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8" fontId="21" fillId="0" borderId="26" xfId="0" applyNumberFormat="1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21" fillId="0" borderId="28" xfId="0" applyFont="1" applyFill="1" applyBorder="1" applyAlignment="1">
      <alignment/>
    </xf>
    <xf numFmtId="168" fontId="21" fillId="0" borderId="29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164" fontId="24" fillId="0" borderId="31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32" xfId="0" applyFont="1" applyFill="1" applyBorder="1" applyAlignment="1">
      <alignment/>
    </xf>
    <xf numFmtId="164" fontId="22" fillId="0" borderId="5" xfId="0" applyFont="1" applyFill="1" applyBorder="1" applyAlignment="1">
      <alignment/>
    </xf>
    <xf numFmtId="168" fontId="22" fillId="0" borderId="5" xfId="0" applyNumberFormat="1" applyFont="1" applyFill="1" applyBorder="1" applyAlignment="1">
      <alignment/>
    </xf>
    <xf numFmtId="168" fontId="22" fillId="0" borderId="33" xfId="0" applyNumberFormat="1" applyFont="1" applyFill="1" applyBorder="1" applyAlignment="1">
      <alignment/>
    </xf>
    <xf numFmtId="164" fontId="23" fillId="0" borderId="19" xfId="0" applyFont="1" applyFill="1" applyBorder="1" applyAlignment="1">
      <alignment/>
    </xf>
    <xf numFmtId="169" fontId="19" fillId="0" borderId="31" xfId="0" applyNumberFormat="1" applyFont="1" applyFill="1" applyBorder="1" applyAlignment="1">
      <alignment/>
    </xf>
    <xf numFmtId="164" fontId="19" fillId="0" borderId="34" xfId="0" applyFont="1" applyFill="1" applyBorder="1" applyAlignment="1">
      <alignment horizontal="center" wrapText="1"/>
    </xf>
    <xf numFmtId="164" fontId="19" fillId="0" borderId="16" xfId="0" applyFont="1" applyFill="1" applyBorder="1" applyAlignment="1">
      <alignment horizontal="center" wrapText="1"/>
    </xf>
    <xf numFmtId="168" fontId="19" fillId="0" borderId="35" xfId="0" applyNumberFormat="1" applyFont="1" applyFill="1" applyBorder="1" applyAlignment="1">
      <alignment/>
    </xf>
    <xf numFmtId="164" fontId="19" fillId="0" borderId="36" xfId="0" applyFont="1" applyBorder="1" applyAlignment="1">
      <alignment wrapText="1"/>
    </xf>
    <xf numFmtId="170" fontId="24" fillId="0" borderId="19" xfId="0" applyNumberFormat="1" applyFont="1" applyFill="1" applyBorder="1" applyAlignment="1">
      <alignment/>
    </xf>
    <xf numFmtId="164" fontId="24" fillId="0" borderId="19" xfId="0" applyFont="1" applyFill="1" applyBorder="1" applyAlignment="1">
      <alignment/>
    </xf>
    <xf numFmtId="168" fontId="19" fillId="0" borderId="19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8" fontId="19" fillId="0" borderId="37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/>
    </xf>
    <xf numFmtId="171" fontId="19" fillId="0" borderId="19" xfId="0" applyNumberFormat="1" applyFont="1" applyFill="1" applyBorder="1" applyAlignment="1">
      <alignment/>
    </xf>
    <xf numFmtId="172" fontId="19" fillId="0" borderId="19" xfId="0" applyNumberFormat="1" applyFont="1" applyFill="1" applyBorder="1" applyAlignment="1">
      <alignment/>
    </xf>
    <xf numFmtId="172" fontId="24" fillId="0" borderId="19" xfId="0" applyNumberFormat="1" applyFont="1" applyFill="1" applyBorder="1" applyAlignment="1">
      <alignment/>
    </xf>
    <xf numFmtId="164" fontId="19" fillId="0" borderId="0" xfId="0" applyFont="1" applyFill="1" applyAlignment="1">
      <alignment/>
    </xf>
    <xf numFmtId="169" fontId="24" fillId="0" borderId="31" xfId="0" applyNumberFormat="1" applyFont="1" applyFill="1" applyBorder="1" applyAlignment="1">
      <alignment/>
    </xf>
    <xf numFmtId="164" fontId="24" fillId="0" borderId="34" xfId="0" applyFont="1" applyFill="1" applyBorder="1" applyAlignment="1">
      <alignment horizontal="center" wrapText="1"/>
    </xf>
    <xf numFmtId="164" fontId="24" fillId="0" borderId="37" xfId="0" applyFont="1" applyFill="1" applyBorder="1" applyAlignment="1">
      <alignment horizontal="center" wrapText="1"/>
    </xf>
    <xf numFmtId="168" fontId="24" fillId="0" borderId="37" xfId="0" applyNumberFormat="1" applyFont="1" applyFill="1" applyBorder="1" applyAlignment="1">
      <alignment/>
    </xf>
    <xf numFmtId="164" fontId="24" fillId="0" borderId="37" xfId="0" applyFont="1" applyFill="1" applyBorder="1" applyAlignment="1">
      <alignment/>
    </xf>
    <xf numFmtId="164" fontId="24" fillId="0" borderId="0" xfId="0" applyFont="1" applyFill="1" applyAlignment="1">
      <alignment/>
    </xf>
    <xf numFmtId="170" fontId="24" fillId="0" borderId="37" xfId="0" applyNumberFormat="1" applyFont="1" applyFill="1" applyBorder="1" applyAlignment="1">
      <alignment/>
    </xf>
    <xf numFmtId="164" fontId="19" fillId="0" borderId="37" xfId="0" applyFont="1" applyBorder="1" applyAlignment="1">
      <alignment/>
    </xf>
    <xf numFmtId="169" fontId="24" fillId="0" borderId="37" xfId="0" applyNumberFormat="1" applyFont="1" applyFill="1" applyBorder="1" applyAlignment="1">
      <alignment/>
    </xf>
    <xf numFmtId="169" fontId="19" fillId="0" borderId="37" xfId="0" applyNumberFormat="1" applyFont="1" applyFill="1" applyBorder="1" applyAlignment="1">
      <alignment/>
    </xf>
    <xf numFmtId="164" fontId="19" fillId="0" borderId="37" xfId="0" applyFont="1" applyFill="1" applyBorder="1" applyAlignment="1">
      <alignment horizontal="center" wrapText="1"/>
    </xf>
    <xf numFmtId="164" fontId="24" fillId="0" borderId="37" xfId="0" applyFont="1" applyBorder="1" applyAlignment="1">
      <alignment/>
    </xf>
    <xf numFmtId="164" fontId="24" fillId="0" borderId="37" xfId="0" applyFont="1" applyBorder="1" applyAlignment="1">
      <alignment/>
    </xf>
    <xf numFmtId="168" fontId="16" fillId="0" borderId="38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4" fontId="23" fillId="0" borderId="38" xfId="0" applyFont="1" applyFill="1" applyBorder="1" applyAlignment="1">
      <alignment/>
    </xf>
    <xf numFmtId="164" fontId="16" fillId="0" borderId="38" xfId="0" applyFont="1" applyFill="1" applyBorder="1" applyAlignment="1">
      <alignment/>
    </xf>
    <xf numFmtId="164" fontId="22" fillId="0" borderId="39" xfId="0" applyFont="1" applyFill="1" applyBorder="1" applyAlignment="1">
      <alignment/>
    </xf>
    <xf numFmtId="164" fontId="22" fillId="0" borderId="40" xfId="0" applyFont="1" applyFill="1" applyBorder="1" applyAlignment="1">
      <alignment/>
    </xf>
    <xf numFmtId="168" fontId="22" fillId="0" borderId="40" xfId="0" applyNumberFormat="1" applyFont="1" applyFill="1" applyBorder="1" applyAlignment="1">
      <alignment/>
    </xf>
    <xf numFmtId="164" fontId="22" fillId="0" borderId="41" xfId="0" applyFont="1" applyFill="1" applyBorder="1" applyAlignment="1">
      <alignment/>
    </xf>
    <xf numFmtId="164" fontId="17" fillId="0" borderId="20" xfId="0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73" fontId="21" fillId="0" borderId="22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4" fontId="16" fillId="0" borderId="31" xfId="0" applyFont="1" applyFill="1" applyBorder="1" applyAlignment="1">
      <alignment/>
    </xf>
    <xf numFmtId="165" fontId="22" fillId="0" borderId="28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42" xfId="0" applyNumberFormat="1" applyFont="1" applyFill="1" applyBorder="1" applyAlignment="1">
      <alignment/>
    </xf>
    <xf numFmtId="164" fontId="17" fillId="0" borderId="38" xfId="0" applyFont="1" applyFill="1" applyBorder="1" applyAlignment="1">
      <alignment/>
    </xf>
    <xf numFmtId="165" fontId="22" fillId="0" borderId="39" xfId="0" applyNumberFormat="1" applyFont="1" applyFill="1" applyBorder="1" applyAlignment="1">
      <alignment/>
    </xf>
    <xf numFmtId="165" fontId="21" fillId="0" borderId="40" xfId="0" applyNumberFormat="1" applyFont="1" applyFill="1" applyBorder="1" applyAlignment="1">
      <alignment/>
    </xf>
    <xf numFmtId="173" fontId="21" fillId="0" borderId="40" xfId="0" applyNumberFormat="1" applyFont="1" applyFill="1" applyBorder="1" applyAlignment="1">
      <alignment/>
    </xf>
    <xf numFmtId="165" fontId="21" fillId="0" borderId="41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/>
    </xf>
    <xf numFmtId="168" fontId="21" fillId="0" borderId="43" xfId="0" applyNumberFormat="1" applyFont="1" applyFill="1" applyBorder="1" applyAlignment="1">
      <alignment/>
    </xf>
    <xf numFmtId="164" fontId="17" fillId="0" borderId="31" xfId="0" applyFont="1" applyFill="1" applyBorder="1" applyAlignment="1">
      <alignment/>
    </xf>
    <xf numFmtId="165" fontId="22" fillId="0" borderId="44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73" fontId="21" fillId="0" borderId="16" xfId="0" applyNumberFormat="1" applyFont="1" applyFill="1" applyBorder="1" applyAlignment="1">
      <alignment/>
    </xf>
    <xf numFmtId="164" fontId="16" fillId="0" borderId="10" xfId="0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5" fontId="22" fillId="0" borderId="5" xfId="0" applyNumberFormat="1" applyFont="1" applyFill="1" applyBorder="1" applyAlignment="1">
      <alignment/>
    </xf>
    <xf numFmtId="173" fontId="22" fillId="0" borderId="5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164" fontId="17" fillId="0" borderId="45" xfId="0" applyFont="1" applyFill="1" applyBorder="1" applyAlignment="1">
      <alignment/>
    </xf>
    <xf numFmtId="164" fontId="17" fillId="0" borderId="46" xfId="0" applyFont="1" applyFill="1" applyBorder="1" applyAlignment="1">
      <alignment/>
    </xf>
    <xf numFmtId="165" fontId="21" fillId="0" borderId="47" xfId="0" applyNumberFormat="1" applyFont="1" applyFill="1" applyBorder="1" applyAlignment="1">
      <alignment/>
    </xf>
    <xf numFmtId="165" fontId="21" fillId="0" borderId="29" xfId="0" applyNumberFormat="1" applyFont="1" applyFill="1" applyBorder="1" applyAlignment="1">
      <alignment/>
    </xf>
    <xf numFmtId="165" fontId="21" fillId="0" borderId="30" xfId="0" applyNumberFormat="1" applyFont="1" applyFill="1" applyBorder="1" applyAlignment="1">
      <alignment/>
    </xf>
    <xf numFmtId="164" fontId="16" fillId="0" borderId="39" xfId="0" applyFont="1" applyFill="1" applyBorder="1" applyAlignment="1">
      <alignment/>
    </xf>
    <xf numFmtId="165" fontId="22" fillId="0" borderId="48" xfId="0" applyNumberFormat="1" applyFont="1" applyFill="1" applyBorder="1" applyAlignment="1">
      <alignment/>
    </xf>
    <xf numFmtId="165" fontId="22" fillId="0" borderId="36" xfId="0" applyNumberFormat="1" applyFont="1" applyFill="1" applyBorder="1" applyAlignment="1">
      <alignment/>
    </xf>
    <xf numFmtId="174" fontId="22" fillId="0" borderId="36" xfId="0" applyNumberFormat="1" applyFont="1" applyFill="1" applyBorder="1" applyAlignment="1">
      <alignment/>
    </xf>
    <xf numFmtId="165" fontId="22" fillId="0" borderId="49" xfId="0" applyNumberFormat="1" applyFont="1" applyFill="1" applyBorder="1" applyAlignment="1">
      <alignment/>
    </xf>
    <xf numFmtId="164" fontId="16" fillId="0" borderId="50" xfId="0" applyFont="1" applyFill="1" applyBorder="1" applyAlignment="1">
      <alignment/>
    </xf>
    <xf numFmtId="165" fontId="22" fillId="0" borderId="51" xfId="0" applyNumberFormat="1" applyFont="1" applyFill="1" applyBorder="1" applyAlignment="1">
      <alignment/>
    </xf>
    <xf numFmtId="165" fontId="22" fillId="0" borderId="52" xfId="0" applyNumberFormat="1" applyFont="1" applyFill="1" applyBorder="1" applyAlignment="1">
      <alignment/>
    </xf>
    <xf numFmtId="168" fontId="22" fillId="0" borderId="52" xfId="0" applyNumberFormat="1" applyFont="1" applyFill="1" applyBorder="1" applyAlignment="1">
      <alignment/>
    </xf>
    <xf numFmtId="168" fontId="22" fillId="0" borderId="53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30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30" fillId="0" borderId="0" xfId="0" applyFont="1" applyBorder="1" applyAlignment="1">
      <alignment/>
    </xf>
    <xf numFmtId="164" fontId="20" fillId="0" borderId="0" xfId="0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27" fillId="0" borderId="0" xfId="0" applyFont="1" applyFill="1" applyAlignment="1">
      <alignment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2" fillId="0" borderId="0" xfId="0" applyFont="1" applyFill="1" applyAlignment="1">
      <alignment/>
    </xf>
    <xf numFmtId="164" fontId="33" fillId="0" borderId="0" xfId="0" applyFont="1" applyFill="1" applyAlignment="1">
      <alignment/>
    </xf>
    <xf numFmtId="164" fontId="22" fillId="0" borderId="0" xfId="0" applyFont="1" applyFill="1" applyAlignment="1">
      <alignment/>
    </xf>
    <xf numFmtId="175" fontId="34" fillId="0" borderId="0" xfId="0" applyNumberFormat="1" applyFont="1" applyFill="1" applyAlignment="1">
      <alignment/>
    </xf>
    <xf numFmtId="164" fontId="35" fillId="0" borderId="0" xfId="0" applyFont="1" applyFill="1" applyAlignment="1">
      <alignment/>
    </xf>
    <xf numFmtId="164" fontId="36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39" fillId="0" borderId="0" xfId="0" applyFont="1" applyFill="1" applyBorder="1" applyAlignment="1">
      <alignment horizontal="left"/>
    </xf>
    <xf numFmtId="164" fontId="39" fillId="0" borderId="0" xfId="0" applyFont="1" applyFill="1" applyAlignment="1">
      <alignment/>
    </xf>
    <xf numFmtId="164" fontId="39" fillId="0" borderId="0" xfId="0" applyFont="1" applyFill="1" applyBorder="1" applyAlignment="1">
      <alignment horizontal="center"/>
    </xf>
    <xf numFmtId="164" fontId="39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28" fillId="9" borderId="0" xfId="0" applyFont="1" applyFill="1" applyAlignment="1">
      <alignment/>
    </xf>
    <xf numFmtId="164" fontId="18" fillId="9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04"/>
  <sheetViews>
    <sheetView tabSelected="1" view="pageBreakPreview" zoomScaleNormal="50" zoomScaleSheetLayoutView="100" workbookViewId="0" topLeftCell="J1">
      <selection activeCell="N6" sqref="N6"/>
    </sheetView>
  </sheetViews>
  <sheetFormatPr defaultColWidth="8.00390625" defaultRowHeight="12.75" outlineLevelRow="1" outlineLevelCol="1"/>
  <cols>
    <col min="1" max="1" width="6.57421875" style="1" customWidth="1"/>
    <col min="2" max="2" width="38.7109375" style="1" customWidth="1"/>
    <col min="3" max="3" width="29.00390625" style="1" customWidth="1"/>
    <col min="4" max="4" width="30.421875" style="1" customWidth="1"/>
    <col min="5" max="5" width="27.421875" style="1" customWidth="1" outlineLevel="1"/>
    <col min="6" max="6" width="22.00390625" style="1" customWidth="1" outlineLevel="1"/>
    <col min="7" max="7" width="23.7109375" style="1" customWidth="1" outlineLevel="1"/>
    <col min="8" max="8" width="24.00390625" style="1" customWidth="1"/>
    <col min="9" max="9" width="17.00390625" style="1" customWidth="1"/>
    <col min="10" max="10" width="15.57421875" style="1" customWidth="1"/>
    <col min="11" max="11" width="24.28125" style="1" customWidth="1"/>
    <col min="12" max="12" width="24.421875" style="1" customWidth="1"/>
    <col min="13" max="13" width="13.00390625" style="1" customWidth="1"/>
    <col min="14" max="14" width="24.57421875" style="1" customWidth="1"/>
    <col min="15" max="15" width="19.140625" style="1" customWidth="1"/>
    <col min="16" max="16" width="14.140625" style="1" customWidth="1"/>
    <col min="17" max="17" width="22.8515625" style="1" customWidth="1"/>
    <col min="18" max="18" width="21.00390625" style="1" customWidth="1"/>
    <col min="19" max="19" width="16.140625" style="1" customWidth="1"/>
    <col min="20" max="20" width="24.00390625" style="1" customWidth="1"/>
    <col min="21" max="21" width="18.8515625" style="1" customWidth="1"/>
    <col min="22" max="22" width="15.57421875" style="1" customWidth="1"/>
    <col min="23" max="28" width="8.7109375" style="1" hidden="1" customWidth="1" outlineLevel="1"/>
    <col min="29" max="29" width="22.8515625" style="1" customWidth="1"/>
    <col min="30" max="30" width="24.140625" style="1" customWidth="1"/>
    <col min="31" max="31" width="15.00390625" style="1" customWidth="1"/>
    <col min="32" max="16384" width="8.8515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94" customFormat="1" ht="69.75" customHeight="1">
      <c r="A15" s="80" t="s">
        <v>31</v>
      </c>
      <c r="B15" s="81" t="s">
        <v>32</v>
      </c>
      <c r="C15" s="82" t="s">
        <v>33</v>
      </c>
      <c r="D15" s="83">
        <v>5000000</v>
      </c>
      <c r="E15" s="84" t="s">
        <v>34</v>
      </c>
      <c r="F15" s="85">
        <v>43095</v>
      </c>
      <c r="G15" s="86"/>
      <c r="H15" s="87">
        <v>5000000</v>
      </c>
      <c r="I15" s="86"/>
      <c r="J15" s="86"/>
      <c r="K15" s="88"/>
      <c r="L15" s="89">
        <v>0</v>
      </c>
      <c r="M15" s="86"/>
      <c r="N15" s="90"/>
      <c r="O15" s="91">
        <f>54427.26+56267.12+50821.92+48280.83+16698.62</f>
        <v>226495.75</v>
      </c>
      <c r="P15" s="86"/>
      <c r="Q15" s="89">
        <f>K15</f>
        <v>0</v>
      </c>
      <c r="R15" s="92">
        <f>L15</f>
        <v>0</v>
      </c>
      <c r="S15" s="86"/>
      <c r="T15" s="93">
        <f>1000000+2000000+2000000</f>
        <v>5000000</v>
      </c>
      <c r="U15" s="91">
        <f>O15</f>
        <v>226495.75</v>
      </c>
      <c r="V15" s="86"/>
      <c r="W15" s="86"/>
      <c r="X15" s="86"/>
      <c r="Y15" s="86"/>
      <c r="Z15" s="86"/>
      <c r="AA15" s="86"/>
      <c r="AB15" s="86"/>
      <c r="AC15" s="62">
        <f>H15+N15-T15-Z15</f>
        <v>0</v>
      </c>
      <c r="AD15" s="86"/>
      <c r="AE15" s="86"/>
    </row>
    <row r="16" spans="1:31" s="100" customFormat="1" ht="21.75">
      <c r="A16" s="95" t="s">
        <v>35</v>
      </c>
      <c r="B16" s="96"/>
      <c r="C16" s="97"/>
      <c r="D16" s="98">
        <f>D15</f>
        <v>5000000</v>
      </c>
      <c r="E16" s="98"/>
      <c r="F16" s="98"/>
      <c r="G16" s="98">
        <f>G15</f>
        <v>0</v>
      </c>
      <c r="H16" s="98">
        <f>H15</f>
        <v>5000000</v>
      </c>
      <c r="I16" s="99"/>
      <c r="J16" s="99"/>
      <c r="K16" s="98">
        <f>K15</f>
        <v>0</v>
      </c>
      <c r="L16" s="98">
        <f>L15</f>
        <v>0</v>
      </c>
      <c r="M16" s="98"/>
      <c r="N16" s="98">
        <f>N15</f>
        <v>0</v>
      </c>
      <c r="O16" s="98">
        <f>O15</f>
        <v>226495.75</v>
      </c>
      <c r="P16" s="98"/>
      <c r="Q16" s="98">
        <f>Q15</f>
        <v>0</v>
      </c>
      <c r="R16" s="98">
        <f>R15</f>
        <v>0</v>
      </c>
      <c r="S16" s="98"/>
      <c r="T16" s="98">
        <f>T15</f>
        <v>5000000</v>
      </c>
      <c r="U16" s="98">
        <f>U15</f>
        <v>226495.75</v>
      </c>
      <c r="V16" s="98"/>
      <c r="W16" s="99"/>
      <c r="X16" s="99"/>
      <c r="Y16" s="99"/>
      <c r="Z16" s="99"/>
      <c r="AA16" s="99"/>
      <c r="AB16" s="99"/>
      <c r="AC16" s="98">
        <f>AC15</f>
        <v>0</v>
      </c>
      <c r="AD16" s="99"/>
      <c r="AE16" s="99"/>
    </row>
    <row r="17" spans="1:31" s="94" customFormat="1" ht="65.25" customHeight="1">
      <c r="A17" s="80" t="s">
        <v>36</v>
      </c>
      <c r="B17" s="81" t="s">
        <v>37</v>
      </c>
      <c r="C17" s="82" t="s">
        <v>33</v>
      </c>
      <c r="D17" s="83">
        <v>3000000</v>
      </c>
      <c r="E17" s="84" t="s">
        <v>34</v>
      </c>
      <c r="F17" s="101">
        <v>43095</v>
      </c>
      <c r="G17" s="102"/>
      <c r="H17" s="89">
        <v>3000000</v>
      </c>
      <c r="I17" s="89"/>
      <c r="J17" s="89"/>
      <c r="K17" s="89"/>
      <c r="L17" s="89">
        <v>0</v>
      </c>
      <c r="M17" s="89"/>
      <c r="N17" s="89"/>
      <c r="O17" s="89">
        <f>32656.36+15791.1-1633.56</f>
        <v>46813.9</v>
      </c>
      <c r="P17" s="89"/>
      <c r="Q17" s="89"/>
      <c r="R17" s="89">
        <f>L17</f>
        <v>0</v>
      </c>
      <c r="S17" s="89"/>
      <c r="T17" s="89">
        <f>1500000+1500000</f>
        <v>3000000</v>
      </c>
      <c r="U17" s="89">
        <f>O17</f>
        <v>46813.9</v>
      </c>
      <c r="V17" s="89"/>
      <c r="W17" s="89"/>
      <c r="X17" s="89"/>
      <c r="Y17" s="89"/>
      <c r="Z17" s="89"/>
      <c r="AA17" s="89"/>
      <c r="AB17" s="89"/>
      <c r="AC17" s="62">
        <f>H17+N17-T17-Z17</f>
        <v>0</v>
      </c>
      <c r="AD17" s="89">
        <f>O17-U17</f>
        <v>0</v>
      </c>
      <c r="AE17" s="89">
        <f>P17-V17</f>
        <v>0</v>
      </c>
    </row>
    <row r="18" spans="1:31" s="94" customFormat="1" ht="65.25" customHeight="1">
      <c r="A18" s="103" t="s">
        <v>38</v>
      </c>
      <c r="B18" s="97"/>
      <c r="C18" s="97"/>
      <c r="D18" s="98">
        <f>D17</f>
        <v>3000000</v>
      </c>
      <c r="E18" s="98">
        <f>E17</f>
        <v>0</v>
      </c>
      <c r="F18" s="98"/>
      <c r="G18" s="98">
        <f>G17</f>
        <v>0</v>
      </c>
      <c r="H18" s="98">
        <f>H17</f>
        <v>3000000</v>
      </c>
      <c r="I18" s="98"/>
      <c r="J18" s="98"/>
      <c r="K18" s="98">
        <f>K17</f>
        <v>0</v>
      </c>
      <c r="L18" s="98">
        <f>L17</f>
        <v>0</v>
      </c>
      <c r="M18" s="98"/>
      <c r="N18" s="98">
        <f>N17</f>
        <v>0</v>
      </c>
      <c r="O18" s="98">
        <f>O17</f>
        <v>46813.9</v>
      </c>
      <c r="P18" s="98"/>
      <c r="Q18" s="98"/>
      <c r="R18" s="98">
        <f>R17</f>
        <v>0</v>
      </c>
      <c r="S18" s="98"/>
      <c r="T18" s="98">
        <f>T17</f>
        <v>3000000</v>
      </c>
      <c r="U18" s="98">
        <f>U17</f>
        <v>46813.9</v>
      </c>
      <c r="V18" s="98"/>
      <c r="W18" s="98"/>
      <c r="X18" s="98"/>
      <c r="Y18" s="98"/>
      <c r="Z18" s="98"/>
      <c r="AA18" s="98"/>
      <c r="AB18" s="98"/>
      <c r="AC18" s="98">
        <f>AC17</f>
        <v>0</v>
      </c>
      <c r="AD18" s="98"/>
      <c r="AE18" s="98"/>
    </row>
    <row r="19" spans="1:31" s="94" customFormat="1" ht="65.25" customHeight="1">
      <c r="A19" s="104" t="s">
        <v>39</v>
      </c>
      <c r="B19" s="105" t="s">
        <v>40</v>
      </c>
      <c r="C19" s="105" t="s">
        <v>41</v>
      </c>
      <c r="D19" s="89">
        <v>17800000</v>
      </c>
      <c r="E19" s="84" t="s">
        <v>34</v>
      </c>
      <c r="F19" s="101">
        <v>43424</v>
      </c>
      <c r="G19" s="102"/>
      <c r="H19" s="89"/>
      <c r="I19" s="89"/>
      <c r="J19" s="89"/>
      <c r="K19" s="89"/>
      <c r="L19" s="89">
        <v>140844.33</v>
      </c>
      <c r="M19" s="89"/>
      <c r="N19" s="89">
        <v>17800000</v>
      </c>
      <c r="O19" s="89">
        <f>23474.05+L19</f>
        <v>164318.37999999998</v>
      </c>
      <c r="P19" s="89"/>
      <c r="Q19" s="89"/>
      <c r="R19" s="89">
        <f>L19</f>
        <v>140844.33</v>
      </c>
      <c r="S19" s="89"/>
      <c r="T19" s="89"/>
      <c r="U19" s="89">
        <f>O19</f>
        <v>164318.37999999998</v>
      </c>
      <c r="V19" s="89"/>
      <c r="W19" s="89"/>
      <c r="X19" s="89"/>
      <c r="Y19" s="89"/>
      <c r="Z19" s="89"/>
      <c r="AA19" s="89"/>
      <c r="AB19" s="89"/>
      <c r="AC19" s="89">
        <f>N19-T19</f>
        <v>17800000</v>
      </c>
      <c r="AD19" s="89"/>
      <c r="AE19" s="89"/>
    </row>
    <row r="20" spans="1:31" s="100" customFormat="1" ht="65.25" customHeight="1">
      <c r="A20" s="103" t="s">
        <v>42</v>
      </c>
      <c r="B20" s="97"/>
      <c r="C20" s="97"/>
      <c r="D20" s="98">
        <f>D19</f>
        <v>17800000</v>
      </c>
      <c r="E20" s="98">
        <f>E19</f>
        <v>0</v>
      </c>
      <c r="F20" s="101"/>
      <c r="G20" s="106"/>
      <c r="H20" s="98">
        <f>H19</f>
        <v>0</v>
      </c>
      <c r="I20" s="98"/>
      <c r="J20" s="98"/>
      <c r="K20" s="98">
        <f>K19</f>
        <v>0</v>
      </c>
      <c r="L20" s="98">
        <f>L19</f>
        <v>140844.33</v>
      </c>
      <c r="M20" s="98"/>
      <c r="N20" s="98">
        <f>N19</f>
        <v>17800000</v>
      </c>
      <c r="O20" s="98">
        <f>O19</f>
        <v>164318.37999999998</v>
      </c>
      <c r="P20" s="98">
        <f>P19</f>
        <v>0</v>
      </c>
      <c r="Q20" s="98">
        <f>Q19</f>
        <v>0</v>
      </c>
      <c r="R20" s="98">
        <f>R19</f>
        <v>140844.33</v>
      </c>
      <c r="S20" s="98"/>
      <c r="T20" s="98">
        <f>T19</f>
        <v>0</v>
      </c>
      <c r="U20" s="98">
        <f>U19</f>
        <v>164318.37999999998</v>
      </c>
      <c r="V20" s="98"/>
      <c r="W20" s="98"/>
      <c r="X20" s="98"/>
      <c r="Y20" s="98"/>
      <c r="Z20" s="98"/>
      <c r="AA20" s="98"/>
      <c r="AB20" s="98"/>
      <c r="AC20" s="98">
        <f>AC19</f>
        <v>17800000</v>
      </c>
      <c r="AD20" s="98">
        <f>AD19</f>
        <v>0</v>
      </c>
      <c r="AE20" s="98">
        <f>AE19</f>
        <v>0</v>
      </c>
    </row>
    <row r="21" spans="1:31" s="94" customFormat="1" ht="65.25" customHeight="1">
      <c r="A21" s="104" t="s">
        <v>43</v>
      </c>
      <c r="B21" s="105" t="s">
        <v>44</v>
      </c>
      <c r="C21" s="82" t="s">
        <v>33</v>
      </c>
      <c r="D21" s="89">
        <v>4000000</v>
      </c>
      <c r="E21" s="84" t="s">
        <v>34</v>
      </c>
      <c r="F21" s="101">
        <v>43431</v>
      </c>
      <c r="G21" s="102"/>
      <c r="H21" s="89"/>
      <c r="I21" s="89"/>
      <c r="J21" s="89"/>
      <c r="K21" s="89"/>
      <c r="L21" s="89">
        <v>29733.7</v>
      </c>
      <c r="M21" s="89"/>
      <c r="N21" s="89">
        <v>4000000</v>
      </c>
      <c r="O21" s="89">
        <f>L21</f>
        <v>29733.7</v>
      </c>
      <c r="P21" s="89"/>
      <c r="Q21" s="89"/>
      <c r="R21" s="89">
        <f>L21</f>
        <v>29733.7</v>
      </c>
      <c r="S21" s="89"/>
      <c r="T21" s="89"/>
      <c r="U21" s="89">
        <f>O21</f>
        <v>29733.7</v>
      </c>
      <c r="V21" s="89"/>
      <c r="W21" s="89"/>
      <c r="X21" s="89"/>
      <c r="Y21" s="89"/>
      <c r="Z21" s="89"/>
      <c r="AA21" s="89"/>
      <c r="AB21" s="89"/>
      <c r="AC21" s="89">
        <f>N21-T21</f>
        <v>4000000</v>
      </c>
      <c r="AD21" s="89"/>
      <c r="AE21" s="89"/>
    </row>
    <row r="22" spans="1:31" s="100" customFormat="1" ht="42" customHeight="1">
      <c r="A22" s="107" t="s">
        <v>45</v>
      </c>
      <c r="B22" s="107"/>
      <c r="C22" s="107"/>
      <c r="D22" s="98">
        <f>D21</f>
        <v>4000000</v>
      </c>
      <c r="E22" s="98">
        <f>E21</f>
        <v>0</v>
      </c>
      <c r="F22" s="98"/>
      <c r="G22" s="98">
        <f>G21</f>
        <v>0</v>
      </c>
      <c r="H22" s="98">
        <f>H21</f>
        <v>0</v>
      </c>
      <c r="I22" s="98">
        <f>I21</f>
        <v>0</v>
      </c>
      <c r="J22" s="98">
        <f>J21</f>
        <v>0</v>
      </c>
      <c r="K22" s="98">
        <f>K21</f>
        <v>0</v>
      </c>
      <c r="L22" s="98">
        <f>L21</f>
        <v>29733.7</v>
      </c>
      <c r="M22" s="98">
        <f>M21</f>
        <v>0</v>
      </c>
      <c r="N22" s="98">
        <f>N21</f>
        <v>4000000</v>
      </c>
      <c r="O22" s="98">
        <f>O21</f>
        <v>29733.7</v>
      </c>
      <c r="P22" s="98">
        <f>P21</f>
        <v>0</v>
      </c>
      <c r="Q22" s="98">
        <f>Q21</f>
        <v>0</v>
      </c>
      <c r="R22" s="98">
        <f>R21</f>
        <v>29733.7</v>
      </c>
      <c r="S22" s="98"/>
      <c r="T22" s="98">
        <f>T21</f>
        <v>0</v>
      </c>
      <c r="U22" s="98">
        <f>U21</f>
        <v>29733.7</v>
      </c>
      <c r="V22" s="98">
        <f>V21</f>
        <v>0</v>
      </c>
      <c r="W22" s="107"/>
      <c r="X22" s="107"/>
      <c r="Y22" s="107"/>
      <c r="Z22" s="107"/>
      <c r="AA22" s="107"/>
      <c r="AB22" s="107"/>
      <c r="AC22" s="98">
        <f>AC21</f>
        <v>4000000</v>
      </c>
      <c r="AD22" s="98">
        <f>AD21</f>
        <v>0</v>
      </c>
      <c r="AE22" s="98">
        <f>AE21</f>
        <v>0</v>
      </c>
    </row>
    <row r="23" spans="1:57" s="111" customFormat="1" ht="26.25">
      <c r="A23" s="108"/>
      <c r="B23" s="109" t="s">
        <v>46</v>
      </c>
      <c r="C23" s="77"/>
      <c r="D23" s="77">
        <f>D16+D18+D20+D22</f>
        <v>29800000</v>
      </c>
      <c r="E23" s="77"/>
      <c r="F23" s="77"/>
      <c r="G23" s="77">
        <f>G16+G18</f>
        <v>0</v>
      </c>
      <c r="H23" s="77">
        <f>H16+H18+H20+H22</f>
        <v>8000000</v>
      </c>
      <c r="I23" s="77">
        <f>I16+I18+I20+I22</f>
        <v>0</v>
      </c>
      <c r="J23" s="77">
        <f>J16+J18+J20+J22</f>
        <v>0</v>
      </c>
      <c r="K23" s="77">
        <f>K16+K18+K20+K22</f>
        <v>0</v>
      </c>
      <c r="L23" s="77">
        <f>L16+L18+L20+L22</f>
        <v>170578.03</v>
      </c>
      <c r="M23" s="77">
        <f>M16+M18+M20+M22</f>
        <v>0</v>
      </c>
      <c r="N23" s="77">
        <f>N16+N18+N20+N22</f>
        <v>21800000</v>
      </c>
      <c r="O23" s="77">
        <f>O16+O18+O20+O22</f>
        <v>467361.73000000004</v>
      </c>
      <c r="P23" s="77">
        <f>P16+P18+P20+P22</f>
        <v>0</v>
      </c>
      <c r="Q23" s="77">
        <f>Q16+Q18+Q20+Q22</f>
        <v>0</v>
      </c>
      <c r="R23" s="77">
        <f>R16+R18+R20+R22</f>
        <v>170578.03</v>
      </c>
      <c r="S23" s="77">
        <f>S16+S18+S20+S22</f>
        <v>0</v>
      </c>
      <c r="T23" s="77">
        <f>T16+T18+T20+T22</f>
        <v>8000000</v>
      </c>
      <c r="U23" s="77">
        <f>U16+U18+U20+U22</f>
        <v>467361.73000000004</v>
      </c>
      <c r="V23" s="77">
        <f>V16+V18+V20+V22</f>
        <v>0</v>
      </c>
      <c r="W23" s="77">
        <f>W17</f>
        <v>0</v>
      </c>
      <c r="X23" s="77">
        <f>X17</f>
        <v>0</v>
      </c>
      <c r="Y23" s="77">
        <f>Y17</f>
        <v>0</v>
      </c>
      <c r="Z23" s="77">
        <f>Z17</f>
        <v>0</v>
      </c>
      <c r="AA23" s="77">
        <f>AA17</f>
        <v>0</v>
      </c>
      <c r="AB23" s="77">
        <f>AB17</f>
        <v>0</v>
      </c>
      <c r="AC23" s="77">
        <f>AC16+AC18+AC20+AC22</f>
        <v>21800000</v>
      </c>
      <c r="AD23" s="77">
        <f>AD16+AD18+AD20+AD22</f>
        <v>0</v>
      </c>
      <c r="AE23" s="77">
        <f>AE16+AE18+AE20+AE22</f>
        <v>0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</row>
    <row r="24" spans="1:57" ht="27">
      <c r="A24" s="112" t="s">
        <v>47</v>
      </c>
      <c r="B24" s="79" t="s">
        <v>48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25.5">
      <c r="A25" s="113"/>
      <c r="B25" s="114" t="s">
        <v>49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6.25">
      <c r="A26" s="118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1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2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5.5">
      <c r="A27" s="123"/>
      <c r="B27" s="124" t="s">
        <v>50</v>
      </c>
      <c r="C27" s="125"/>
      <c r="D27" s="125"/>
      <c r="E27" s="125"/>
      <c r="F27" s="125"/>
      <c r="G27" s="125"/>
      <c r="H27" s="125">
        <f>SUM(H26:H26)</f>
        <v>0</v>
      </c>
      <c r="I27" s="125">
        <f>SUM(I26:I26)</f>
        <v>0</v>
      </c>
      <c r="J27" s="125">
        <f>SUM(J26:J26)</f>
        <v>0</v>
      </c>
      <c r="K27" s="125">
        <f>SUM(K26:K26)</f>
        <v>0</v>
      </c>
      <c r="L27" s="125">
        <f>SUM(L26:L26)</f>
        <v>0</v>
      </c>
      <c r="M27" s="125">
        <f>SUM(M26:M26)</f>
        <v>0</v>
      </c>
      <c r="N27" s="125">
        <f>SUM(N26:N26)</f>
        <v>0</v>
      </c>
      <c r="O27" s="125">
        <f>SUM(O26:O26)</f>
        <v>0</v>
      </c>
      <c r="P27" s="125">
        <f>SUM(P26:P26)</f>
        <v>0</v>
      </c>
      <c r="Q27" s="125">
        <f>SUM(Q26:Q26)</f>
        <v>0</v>
      </c>
      <c r="R27" s="125">
        <f>SUM(R26:R26)</f>
        <v>0</v>
      </c>
      <c r="S27" s="125">
        <f>SUM(S26:S26)</f>
        <v>0</v>
      </c>
      <c r="T27" s="125">
        <f>SUM(T26:T26)</f>
        <v>0</v>
      </c>
      <c r="U27" s="125">
        <f>SUM(U26:U26)</f>
        <v>0</v>
      </c>
      <c r="V27" s="125">
        <f>SUM(V26:V26)</f>
        <v>0</v>
      </c>
      <c r="W27" s="125">
        <f>SUM(W26:W26)</f>
        <v>0</v>
      </c>
      <c r="X27" s="125">
        <f>SUM(X26:X26)</f>
        <v>0</v>
      </c>
      <c r="Y27" s="125">
        <f>SUM(Y26:Y26)</f>
        <v>0</v>
      </c>
      <c r="Z27" s="125">
        <f>SUM(Z26:Z26)</f>
        <v>0</v>
      </c>
      <c r="AA27" s="125">
        <f>SUM(AA26:AA26)</f>
        <v>0</v>
      </c>
      <c r="AB27" s="125">
        <f>SUM(AB26:AB26)</f>
        <v>0</v>
      </c>
      <c r="AC27" s="125">
        <f>SUM(AC26:AC26)</f>
        <v>0</v>
      </c>
      <c r="AD27" s="125">
        <f>SUM(AD26:AD26)</f>
        <v>0</v>
      </c>
      <c r="AE27" s="126">
        <f>SUM(AE26:AE26)</f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4" customFormat="1" ht="26.25">
      <c r="A28" s="127"/>
      <c r="B28" s="128" t="s">
        <v>51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1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26.25">
      <c r="A29" s="118"/>
      <c r="B29" s="119"/>
      <c r="C29" s="120"/>
      <c r="D29" s="121"/>
      <c r="E29" s="120"/>
      <c r="F29" s="120"/>
      <c r="G29" s="12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>
      <c r="A30" s="118"/>
      <c r="B30" s="132" t="s">
        <v>52</v>
      </c>
      <c r="C30" s="120"/>
      <c r="D30" s="121"/>
      <c r="E30" s="120"/>
      <c r="F30" s="120"/>
      <c r="G30" s="120"/>
      <c r="H30" s="62">
        <f>SUM(H29)</f>
        <v>0</v>
      </c>
      <c r="I30" s="62">
        <f>SUM(I29)</f>
        <v>0</v>
      </c>
      <c r="J30" s="62">
        <f>SUM(J29)</f>
        <v>0</v>
      </c>
      <c r="K30" s="62">
        <f>SUM(K29)</f>
        <v>0</v>
      </c>
      <c r="L30" s="62">
        <f>SUM(L29)</f>
        <v>0</v>
      </c>
      <c r="M30" s="62">
        <f>SUM(M29)</f>
        <v>0</v>
      </c>
      <c r="N30" s="62">
        <f>SUM(N29)</f>
        <v>0</v>
      </c>
      <c r="O30" s="62">
        <f>SUM(O29)</f>
        <v>0</v>
      </c>
      <c r="P30" s="62">
        <f>SUM(P29)</f>
        <v>0</v>
      </c>
      <c r="Q30" s="62">
        <f>SUM(Q29)</f>
        <v>0</v>
      </c>
      <c r="R30" s="62">
        <f>SUM(R29)</f>
        <v>0</v>
      </c>
      <c r="S30" s="62">
        <f>SUM(S29)</f>
        <v>0</v>
      </c>
      <c r="T30" s="62">
        <f>SUM(T29)</f>
        <v>0</v>
      </c>
      <c r="U30" s="62">
        <f>SUM(U29)</f>
        <v>0</v>
      </c>
      <c r="V30" s="62">
        <f>SUM(V29)</f>
        <v>0</v>
      </c>
      <c r="W30" s="62">
        <f>SUM(W29)</f>
        <v>0</v>
      </c>
      <c r="X30" s="62">
        <f>SUM(X29)</f>
        <v>0</v>
      </c>
      <c r="Y30" s="62">
        <f>SUM(Y29)</f>
        <v>0</v>
      </c>
      <c r="Z30" s="62">
        <f>SUM(Z29)</f>
        <v>0</v>
      </c>
      <c r="AA30" s="62">
        <f>SUM(AA29)</f>
        <v>0</v>
      </c>
      <c r="AB30" s="62">
        <f>SUM(AB29)</f>
        <v>0</v>
      </c>
      <c r="AC30" s="62">
        <f>SUM(AC29)</f>
        <v>0</v>
      </c>
      <c r="AD30" s="62">
        <f>SUM(AD29)</f>
        <v>0</v>
      </c>
      <c r="AE30" s="133">
        <f>SUM(AE29)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7">
      <c r="A31" s="134"/>
      <c r="B31" s="135"/>
      <c r="C31" s="136"/>
      <c r="D31" s="137"/>
      <c r="E31" s="136"/>
      <c r="F31" s="136"/>
      <c r="G31" s="136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6.25">
      <c r="A32" s="138"/>
      <c r="B32" s="139" t="s">
        <v>53</v>
      </c>
      <c r="C32" s="140"/>
      <c r="D32" s="141"/>
      <c r="E32" s="77"/>
      <c r="F32" s="77"/>
      <c r="G32" s="77"/>
      <c r="H32" s="77">
        <f>H27+H30</f>
        <v>0</v>
      </c>
      <c r="I32" s="77">
        <f>I27+I30</f>
        <v>0</v>
      </c>
      <c r="J32" s="77">
        <f>J27+J30</f>
        <v>0</v>
      </c>
      <c r="K32" s="77">
        <f>K27+K30</f>
        <v>0</v>
      </c>
      <c r="L32" s="77">
        <f>L27+L30</f>
        <v>0</v>
      </c>
      <c r="M32" s="77">
        <f>M27+M30</f>
        <v>0</v>
      </c>
      <c r="N32" s="77">
        <f>N27+N30</f>
        <v>0</v>
      </c>
      <c r="O32" s="77">
        <f>O27+O30</f>
        <v>0</v>
      </c>
      <c r="P32" s="77">
        <f>P27+P30</f>
        <v>0</v>
      </c>
      <c r="Q32" s="77">
        <f>Q27+Q30</f>
        <v>0</v>
      </c>
      <c r="R32" s="77">
        <f>R27+R30</f>
        <v>0</v>
      </c>
      <c r="S32" s="77">
        <f>S27+S30</f>
        <v>0</v>
      </c>
      <c r="T32" s="77">
        <f>T27+T30</f>
        <v>0</v>
      </c>
      <c r="U32" s="77">
        <f>U27+U30</f>
        <v>0</v>
      </c>
      <c r="V32" s="77">
        <f>V27+V30</f>
        <v>0</v>
      </c>
      <c r="W32" s="77">
        <f>W27+W30</f>
        <v>0</v>
      </c>
      <c r="X32" s="77">
        <f>X27+X30</f>
        <v>0</v>
      </c>
      <c r="Y32" s="77">
        <f>Y27+Y30</f>
        <v>0</v>
      </c>
      <c r="Z32" s="77">
        <f>Z27+Z30</f>
        <v>0</v>
      </c>
      <c r="AA32" s="77">
        <f>AA27+AA30</f>
        <v>0</v>
      </c>
      <c r="AB32" s="77">
        <f>AB27+AB30</f>
        <v>0</v>
      </c>
      <c r="AC32" s="77">
        <f>AC27+AC30</f>
        <v>0</v>
      </c>
      <c r="AD32" s="77">
        <f>AD27+AD30</f>
        <v>0</v>
      </c>
      <c r="AE32" s="78">
        <f>AE27+AE30</f>
        <v>0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27.75">
      <c r="A33" s="142" t="s">
        <v>54</v>
      </c>
      <c r="B33" s="143" t="s">
        <v>55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26.25" outlineLevel="1">
      <c r="A34" s="144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2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26.25" outlineLevel="1">
      <c r="A35" s="145"/>
      <c r="B35" s="146" t="s">
        <v>56</v>
      </c>
      <c r="C35" s="146"/>
      <c r="D35" s="146"/>
      <c r="E35" s="146"/>
      <c r="F35" s="146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36"/>
      <c r="AD35" s="136"/>
      <c r="AE35" s="14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25.5" outlineLevel="1">
      <c r="A36" s="149"/>
      <c r="B36" s="150" t="s">
        <v>57</v>
      </c>
      <c r="C36" s="151"/>
      <c r="D36" s="15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3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26.25" outlineLevel="1">
      <c r="A37" s="154"/>
      <c r="B37" s="155" t="s">
        <v>58</v>
      </c>
      <c r="C37" s="156"/>
      <c r="D37" s="157">
        <f>SUM(D23,D32)</f>
        <v>29800000</v>
      </c>
      <c r="E37" s="157">
        <f>SUM(E23,E32)</f>
        <v>0</v>
      </c>
      <c r="F37" s="157">
        <f>SUM(F23,F32)</f>
        <v>0</v>
      </c>
      <c r="G37" s="157">
        <f>SUM(G23,G32)</f>
        <v>0</v>
      </c>
      <c r="H37" s="157">
        <f>SUM(H23,H32)</f>
        <v>8000000</v>
      </c>
      <c r="I37" s="157">
        <f>SUM(I23,I32)</f>
        <v>0</v>
      </c>
      <c r="J37" s="157">
        <f>SUM(J23,J32)</f>
        <v>0</v>
      </c>
      <c r="K37" s="157">
        <f>SUM(K23,K32)</f>
        <v>0</v>
      </c>
      <c r="L37" s="157">
        <f>SUM(L23,L32)</f>
        <v>170578.03</v>
      </c>
      <c r="M37" s="157">
        <f>SUM(M23,M32)</f>
        <v>0</v>
      </c>
      <c r="N37" s="157">
        <f>SUM(N23,N32)</f>
        <v>21800000</v>
      </c>
      <c r="O37" s="157">
        <f>SUM(O23,O32)</f>
        <v>467361.73000000004</v>
      </c>
      <c r="P37" s="157">
        <f>SUM(P23,P32)</f>
        <v>0</v>
      </c>
      <c r="Q37" s="157">
        <f>SUM(Q23,Q32)</f>
        <v>0</v>
      </c>
      <c r="R37" s="157">
        <f>SUM(R23,R32)</f>
        <v>170578.03</v>
      </c>
      <c r="S37" s="157">
        <f>SUM(S23,S32)</f>
        <v>0</v>
      </c>
      <c r="T37" s="157">
        <f>SUM(T23,T32)</f>
        <v>8000000</v>
      </c>
      <c r="U37" s="157">
        <f>SUM(U23,U32)</f>
        <v>467361.73000000004</v>
      </c>
      <c r="V37" s="157">
        <f>SUM(V23,V32)</f>
        <v>0</v>
      </c>
      <c r="W37" s="157">
        <f>SUM(W23,W32)</f>
        <v>0</v>
      </c>
      <c r="X37" s="157">
        <f>SUM(X23,X32)</f>
        <v>0</v>
      </c>
      <c r="Y37" s="157">
        <f>SUM(Y23,Y32)</f>
        <v>0</v>
      </c>
      <c r="Z37" s="157">
        <f>SUM(Z23,Z32)</f>
        <v>0</v>
      </c>
      <c r="AA37" s="157">
        <f>SUM(AA23,AA32)</f>
        <v>0</v>
      </c>
      <c r="AB37" s="157">
        <f>SUM(AB23,AB32)</f>
        <v>0</v>
      </c>
      <c r="AC37" s="157">
        <f>SUM(AC23,AC32)</f>
        <v>21800000</v>
      </c>
      <c r="AD37" s="157">
        <f>SUM(AD23,AD32)</f>
        <v>0</v>
      </c>
      <c r="AE37" s="158">
        <f>SUM(AE23,AE32)</f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outlineLevel="1">
      <c r="A38" s="159"/>
      <c r="B38" s="160"/>
      <c r="C38" s="160"/>
      <c r="D38" s="161"/>
      <c r="E38" s="162"/>
      <c r="F38" s="162"/>
      <c r="G38" s="162"/>
      <c r="H38" s="162"/>
      <c r="I38" s="162"/>
      <c r="J38" s="162"/>
      <c r="K38" s="161"/>
      <c r="L38" s="162"/>
      <c r="M38" s="162"/>
      <c r="N38" s="161"/>
      <c r="O38" s="162"/>
      <c r="P38" s="162"/>
      <c r="Q38" s="162"/>
      <c r="R38" s="162"/>
      <c r="S38" s="162"/>
      <c r="T38" s="162"/>
      <c r="U38" s="162"/>
      <c r="V38" s="162"/>
      <c r="W38" s="161"/>
      <c r="X38" s="162"/>
      <c r="Y38" s="162"/>
      <c r="Z38" s="161"/>
      <c r="AA38" s="162"/>
      <c r="AB38" s="162"/>
      <c r="AC38" s="162"/>
      <c r="AD38" s="162"/>
      <c r="AE38" s="16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outlineLevel="1">
      <c r="A39" s="159"/>
      <c r="B39" s="160"/>
      <c r="C39" s="160"/>
      <c r="D39" s="161"/>
      <c r="E39" s="162"/>
      <c r="F39" s="162"/>
      <c r="G39" s="162"/>
      <c r="H39" s="162"/>
      <c r="I39" s="162"/>
      <c r="J39" s="162"/>
      <c r="K39" s="161"/>
      <c r="L39" s="162"/>
      <c r="M39" s="162"/>
      <c r="N39" s="161"/>
      <c r="O39" s="162"/>
      <c r="P39" s="162"/>
      <c r="Q39" s="162"/>
      <c r="R39" s="162"/>
      <c r="S39" s="162"/>
      <c r="T39" s="162"/>
      <c r="U39" s="162"/>
      <c r="V39" s="162"/>
      <c r="W39" s="161"/>
      <c r="X39" s="162"/>
      <c r="Y39" s="162"/>
      <c r="Z39" s="161"/>
      <c r="AA39" s="162"/>
      <c r="AB39" s="162"/>
      <c r="AC39" s="162"/>
      <c r="AD39" s="162"/>
      <c r="AE39" s="16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outlineLevel="1">
      <c r="A40" s="159"/>
      <c r="B40" s="160"/>
      <c r="C40" s="160"/>
      <c r="D40" s="161"/>
      <c r="E40" s="162"/>
      <c r="F40" s="162"/>
      <c r="G40" s="162"/>
      <c r="H40" s="162"/>
      <c r="I40" s="162"/>
      <c r="J40" s="162"/>
      <c r="K40" s="161"/>
      <c r="L40" s="162"/>
      <c r="M40" s="162"/>
      <c r="N40" s="161"/>
      <c r="O40" s="162"/>
      <c r="P40" s="162"/>
      <c r="Q40" s="162"/>
      <c r="R40" s="162"/>
      <c r="S40" s="162"/>
      <c r="T40" s="162"/>
      <c r="U40" s="162"/>
      <c r="V40" s="162"/>
      <c r="W40" s="161"/>
      <c r="X40" s="162"/>
      <c r="Y40" s="162"/>
      <c r="Z40" s="161"/>
      <c r="AA40" s="162"/>
      <c r="AB40" s="162"/>
      <c r="AC40" s="162"/>
      <c r="AD40" s="162"/>
      <c r="AE40" s="162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outlineLevel="1">
      <c r="A41" s="159"/>
      <c r="B41" s="160"/>
      <c r="C41" s="160"/>
      <c r="D41" s="161"/>
      <c r="E41" s="162"/>
      <c r="F41" s="162"/>
      <c r="G41" s="162"/>
      <c r="H41" s="162"/>
      <c r="I41" s="162"/>
      <c r="J41" s="162"/>
      <c r="K41" s="161"/>
      <c r="L41" s="162"/>
      <c r="M41" s="162"/>
      <c r="N41" s="161"/>
      <c r="O41" s="162"/>
      <c r="P41" s="162"/>
      <c r="Q41" s="162"/>
      <c r="R41" s="162"/>
      <c r="S41" s="162"/>
      <c r="T41" s="162"/>
      <c r="U41" s="162"/>
      <c r="V41" s="162"/>
      <c r="W41" s="161"/>
      <c r="X41" s="162"/>
      <c r="Y41" s="162"/>
      <c r="Z41" s="161"/>
      <c r="AA41" s="162"/>
      <c r="AB41" s="162"/>
      <c r="AC41" s="162"/>
      <c r="AD41" s="162"/>
      <c r="AE41" s="162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.75" outlineLevel="1">
      <c r="A42" s="159"/>
      <c r="B42" s="160"/>
      <c r="C42" s="160"/>
      <c r="D42" s="161"/>
      <c r="E42" s="162"/>
      <c r="F42" s="162"/>
      <c r="G42" s="162"/>
      <c r="H42" s="162"/>
      <c r="I42" s="162"/>
      <c r="J42" s="162"/>
      <c r="K42" s="161"/>
      <c r="L42" s="162"/>
      <c r="M42" s="162"/>
      <c r="N42" s="161"/>
      <c r="O42" s="162"/>
      <c r="P42" s="162"/>
      <c r="Q42" s="162"/>
      <c r="R42" s="162"/>
      <c r="S42" s="162"/>
      <c r="T42" s="162"/>
      <c r="U42" s="162"/>
      <c r="V42" s="162"/>
      <c r="W42" s="161"/>
      <c r="X42" s="162"/>
      <c r="Y42" s="162"/>
      <c r="Z42" s="161"/>
      <c r="AA42" s="162"/>
      <c r="AB42" s="162"/>
      <c r="AC42" s="162"/>
      <c r="AD42" s="162"/>
      <c r="AE42" s="162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.75" outlineLevel="1">
      <c r="A43" s="159"/>
      <c r="B43" s="160"/>
      <c r="C43" s="160"/>
      <c r="D43" s="161"/>
      <c r="E43" s="162"/>
      <c r="F43" s="162"/>
      <c r="G43" s="162"/>
      <c r="H43" s="162"/>
      <c r="I43" s="162"/>
      <c r="J43" s="162"/>
      <c r="K43" s="161"/>
      <c r="L43" s="162"/>
      <c r="M43" s="162"/>
      <c r="N43" s="161"/>
      <c r="O43" s="162"/>
      <c r="P43" s="162"/>
      <c r="Q43" s="162"/>
      <c r="R43" s="162"/>
      <c r="S43" s="162"/>
      <c r="T43" s="162"/>
      <c r="U43" s="162"/>
      <c r="V43" s="162"/>
      <c r="W43" s="161"/>
      <c r="X43" s="162"/>
      <c r="Y43" s="162"/>
      <c r="Z43" s="161"/>
      <c r="AA43" s="162"/>
      <c r="AB43" s="162"/>
      <c r="AC43" s="162"/>
      <c r="AD43" s="162"/>
      <c r="AE43" s="162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15.75" outlineLevel="1">
      <c r="A44" s="159"/>
      <c r="B44" s="160"/>
      <c r="C44" s="160"/>
      <c r="D44" s="161"/>
      <c r="E44" s="162"/>
      <c r="F44" s="162"/>
      <c r="G44" s="162"/>
      <c r="H44" s="162"/>
      <c r="I44" s="162"/>
      <c r="J44" s="162"/>
      <c r="K44" s="161"/>
      <c r="L44" s="162"/>
      <c r="M44" s="162"/>
      <c r="N44" s="161"/>
      <c r="O44" s="162"/>
      <c r="P44" s="162"/>
      <c r="Q44" s="162"/>
      <c r="R44" s="162"/>
      <c r="S44" s="162"/>
      <c r="T44" s="162"/>
      <c r="U44" s="162"/>
      <c r="V44" s="162"/>
      <c r="W44" s="161"/>
      <c r="X44" s="162"/>
      <c r="Y44" s="162"/>
      <c r="Z44" s="161"/>
      <c r="AA44" s="162"/>
      <c r="AB44" s="162"/>
      <c r="AC44" s="162"/>
      <c r="AD44" s="162"/>
      <c r="AE44" s="162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15.75" outlineLevel="1">
      <c r="A45" s="159"/>
      <c r="B45" s="160"/>
      <c r="C45" s="160"/>
      <c r="D45" s="162"/>
      <c r="E45" s="162"/>
      <c r="F45" s="162"/>
      <c r="G45" s="162"/>
      <c r="H45" s="162"/>
      <c r="I45" s="162"/>
      <c r="J45" s="162"/>
      <c r="K45" s="161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15.75" outlineLevel="1">
      <c r="A46" s="159"/>
      <c r="B46" s="160"/>
      <c r="C46" s="160"/>
      <c r="D46" s="162"/>
      <c r="E46" s="162"/>
      <c r="F46" s="162"/>
      <c r="G46" s="162"/>
      <c r="H46" s="162"/>
      <c r="I46" s="162"/>
      <c r="J46" s="162"/>
      <c r="K46" s="161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5.75" outlineLevel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 outlineLevel="1">
      <c r="A48" s="163"/>
      <c r="B48" s="163"/>
      <c r="D48" s="164" t="s">
        <v>59</v>
      </c>
      <c r="E48" s="164"/>
      <c r="F48" s="164"/>
      <c r="G48" s="164"/>
      <c r="H48" s="165" t="s">
        <v>60</v>
      </c>
      <c r="I48" s="166"/>
      <c r="J48" s="165"/>
      <c r="K48" s="165" t="s">
        <v>61</v>
      </c>
      <c r="L48" s="165"/>
      <c r="M48" s="165"/>
      <c r="N48" s="167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 outlineLevel="1">
      <c r="A49" s="163"/>
      <c r="B49" s="163"/>
      <c r="E49" s="166"/>
      <c r="F49" s="166"/>
      <c r="G49" s="166"/>
      <c r="H49" s="168"/>
      <c r="I49" s="168"/>
      <c r="J49" s="169"/>
      <c r="K49" s="170"/>
      <c r="L49" s="165"/>
      <c r="M49" s="165"/>
      <c r="N49" s="6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4" outlineLevel="1">
      <c r="A50" s="163"/>
      <c r="B50" s="163"/>
      <c r="D50" s="171"/>
      <c r="E50" s="172"/>
      <c r="F50" s="171"/>
      <c r="G50" s="171"/>
      <c r="H50" s="173"/>
      <c r="I50" s="173"/>
      <c r="J50" s="174"/>
      <c r="K50" s="175"/>
      <c r="L50" s="174"/>
      <c r="M50" s="172"/>
      <c r="N50" s="173"/>
      <c r="O50" s="173"/>
      <c r="P50" s="173"/>
      <c r="Q50" s="17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.75" outlineLevel="1">
      <c r="A51" s="163"/>
      <c r="C51" s="176" t="s">
        <v>62</v>
      </c>
      <c r="E51" s="166"/>
      <c r="F51" s="166"/>
      <c r="G51" s="166"/>
      <c r="H51" s="168"/>
      <c r="I51" s="168"/>
      <c r="J51" s="169"/>
      <c r="K51" s="170"/>
      <c r="L51" s="165"/>
      <c r="M51" s="165"/>
      <c r="N51" s="6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30.75" outlineLevel="1">
      <c r="A52" s="163"/>
      <c r="E52" s="166"/>
      <c r="F52" s="166"/>
      <c r="G52" s="166"/>
      <c r="H52" s="168"/>
      <c r="I52" s="168"/>
      <c r="J52" s="177"/>
      <c r="K52" s="170"/>
      <c r="L52" s="165"/>
      <c r="M52" s="165"/>
      <c r="N52" s="6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30.75" outlineLevel="1">
      <c r="A53" s="163"/>
      <c r="B53" s="163"/>
      <c r="D53" s="164" t="s">
        <v>63</v>
      </c>
      <c r="E53" s="164"/>
      <c r="F53" s="178"/>
      <c r="G53" s="178"/>
      <c r="H53" s="165" t="s">
        <v>60</v>
      </c>
      <c r="I53" s="166"/>
      <c r="J53" s="165"/>
      <c r="K53" s="165" t="s">
        <v>64</v>
      </c>
      <c r="L53" s="165"/>
      <c r="M53" s="165"/>
      <c r="N53" s="6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23.25" outlineLevel="1">
      <c r="A54" s="163"/>
      <c r="B54" s="163"/>
      <c r="C54" s="179"/>
      <c r="D54" s="179"/>
      <c r="E54" s="179"/>
      <c r="F54" s="180"/>
      <c r="G54" s="180"/>
      <c r="H54" s="179"/>
      <c r="I54" s="179"/>
      <c r="J54" s="179"/>
      <c r="K54" s="179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16.5" outlineLevel="1">
      <c r="A55" s="163"/>
      <c r="B55" s="163"/>
      <c r="C55" s="163"/>
      <c r="D55" s="163"/>
      <c r="E55" s="163"/>
      <c r="F55" s="181"/>
      <c r="G55" s="181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16.5">
      <c r="A56" s="163"/>
      <c r="B56" s="163"/>
      <c r="C56" s="163"/>
      <c r="D56" s="163"/>
      <c r="E56" s="163"/>
      <c r="F56" s="182"/>
      <c r="G56" s="182"/>
      <c r="H56" s="183"/>
      <c r="I56" s="18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16.5">
      <c r="A57" s="163"/>
      <c r="B57" s="184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30.75">
      <c r="A58" s="163"/>
      <c r="B58" s="185" t="s">
        <v>65</v>
      </c>
      <c r="C58" s="186"/>
      <c r="D58" s="187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6.25">
      <c r="A59" s="163"/>
      <c r="B59" s="186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6.25">
      <c r="A60" s="163"/>
      <c r="B60" s="186" t="s">
        <v>66</v>
      </c>
      <c r="C60" s="186"/>
      <c r="D60" s="186"/>
      <c r="E60" s="188"/>
      <c r="F60" s="188"/>
      <c r="G60" s="188"/>
      <c r="H60" s="188"/>
      <c r="I60" s="188"/>
      <c r="J60" s="188"/>
      <c r="K60" s="188"/>
      <c r="L60" s="188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26.25">
      <c r="A61" s="163"/>
      <c r="B61" s="186"/>
      <c r="C61" s="186"/>
      <c r="D61" s="189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27">
      <c r="A62" s="163"/>
      <c r="B62" s="186"/>
      <c r="C62" s="186"/>
      <c r="D62" s="190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27">
      <c r="A63" s="163"/>
      <c r="B63" s="186"/>
      <c r="C63" s="186"/>
      <c r="D63" s="190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28.5">
      <c r="A64" s="163"/>
      <c r="B64" s="192" t="s">
        <v>67</v>
      </c>
      <c r="C64" s="192"/>
      <c r="D64" s="188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27">
      <c r="A65" s="163"/>
      <c r="B65" s="163"/>
      <c r="C65" s="163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27">
      <c r="A66" s="163"/>
      <c r="B66" s="163"/>
      <c r="C66" s="163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3">
      <c r="A67" s="7"/>
      <c r="B67" s="7"/>
      <c r="C67" s="7"/>
      <c r="D67" s="193"/>
      <c r="E67" s="194"/>
      <c r="F67" s="194"/>
      <c r="G67" s="194"/>
      <c r="H67" s="194"/>
      <c r="I67" s="195"/>
      <c r="J67" s="196"/>
      <c r="K67" s="196"/>
      <c r="L67" s="196"/>
      <c r="M67" s="197"/>
      <c r="N67" s="198"/>
      <c r="O67" s="19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3">
      <c r="A68" s="7"/>
      <c r="B68" s="7"/>
      <c r="C68" s="7"/>
      <c r="D68" s="191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33">
      <c r="A69" s="7"/>
      <c r="B69" s="7"/>
      <c r="C69" s="7"/>
      <c r="D69" s="191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33">
      <c r="A70" s="7"/>
      <c r="B70" s="7"/>
      <c r="C70" s="192"/>
      <c r="D70" s="191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33">
      <c r="A71" s="7"/>
      <c r="B71" s="7"/>
      <c r="C71" s="7"/>
      <c r="D71" s="191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33">
      <c r="A72" s="7"/>
      <c r="B72" s="7"/>
      <c r="C72" s="7"/>
      <c r="D72" s="199"/>
      <c r="E72" s="194"/>
      <c r="F72" s="194"/>
      <c r="G72" s="194"/>
      <c r="H72" s="198"/>
      <c r="I72" s="200"/>
      <c r="J72" s="196"/>
      <c r="K72" s="196"/>
      <c r="L72" s="196"/>
      <c r="M72" s="197"/>
      <c r="N72" s="198"/>
      <c r="O72" s="19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8.5">
      <c r="A73" s="7"/>
      <c r="B73" s="7"/>
      <c r="D73" s="20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8.5">
      <c r="A74" s="7"/>
      <c r="B74" s="7"/>
      <c r="C74" s="7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28.5">
      <c r="A75" s="7"/>
      <c r="B75" s="7"/>
      <c r="C75" s="7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28.5">
      <c r="A76" s="7"/>
      <c r="B76" s="7"/>
      <c r="C76" s="7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28.5">
      <c r="A77" s="7"/>
      <c r="B77" s="7"/>
      <c r="C77" s="7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28.5">
      <c r="A78" s="7"/>
      <c r="B78" s="7"/>
      <c r="C78" s="7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28.5">
      <c r="A79" s="7"/>
      <c r="B79" s="7"/>
      <c r="C79" s="7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27">
      <c r="A80" s="7"/>
      <c r="B80" s="7"/>
      <c r="C80" s="7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27">
      <c r="A81" s="7"/>
      <c r="B81" s="7"/>
      <c r="C81" s="7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26.25">
      <c r="A94" s="7"/>
      <c r="B94" s="179"/>
      <c r="C94"/>
      <c r="D94"/>
      <c r="E94"/>
      <c r="F94" s="188"/>
      <c r="G94" s="188"/>
      <c r="H94" s="188"/>
      <c r="I94" s="188"/>
      <c r="J94" s="18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ht="96.75" customHeight="1">
      <c r="A104" s="7"/>
      <c r="B104" s="202" t="s">
        <v>68</v>
      </c>
      <c r="C104" s="20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4:AE24"/>
    <mergeCell ref="B33:AE33"/>
    <mergeCell ref="B35:G35"/>
    <mergeCell ref="D48:G48"/>
    <mergeCell ref="D53:E53"/>
    <mergeCell ref="E67:H67"/>
    <mergeCell ref="J67:L67"/>
    <mergeCell ref="E72:G72"/>
    <mergeCell ref="J72:L72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2018-06-04T08:55:22Z</cp:lastPrinted>
  <dcterms:created xsi:type="dcterms:W3CDTF">1996-10-08T23:32:33Z</dcterms:created>
  <dcterms:modified xsi:type="dcterms:W3CDTF">2018-06-04T08:57:57Z</dcterms:modified>
  <cp:category/>
  <cp:version/>
  <cp:contentType/>
  <cp:contentStatus/>
  <cp:revision>88</cp:revision>
</cp:coreProperties>
</file>